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Public Records Requests\"/>
    </mc:Choice>
  </mc:AlternateContent>
  <xr:revisionPtr revIDLastSave="0" documentId="13_ncr:1_{F3C5B95B-3BC1-4F42-BBB9-AB9116576AC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C43" i="1"/>
  <c r="C46" i="1" s="1"/>
  <c r="D43" i="1"/>
  <c r="E42" i="1"/>
  <c r="D38" i="1"/>
  <c r="E38" i="1" s="1"/>
  <c r="E41" i="1"/>
  <c r="E40" i="1"/>
  <c r="E39" i="1"/>
  <c r="E37" i="1"/>
  <c r="D36" i="1"/>
  <c r="E21" i="1"/>
  <c r="E20" i="1"/>
  <c r="E19" i="1"/>
  <c r="E32" i="1"/>
  <c r="E31" i="1"/>
  <c r="E28" i="1"/>
  <c r="E27" i="1"/>
  <c r="C33" i="1"/>
  <c r="D29" i="1"/>
  <c r="D26" i="1"/>
  <c r="D33" i="1" s="1"/>
  <c r="D16" i="1"/>
  <c r="D46" i="1" l="1"/>
  <c r="E46" i="1"/>
  <c r="E36" i="1"/>
  <c r="E30" i="1"/>
  <c r="E29" i="1"/>
  <c r="E26" i="1"/>
  <c r="D23" i="1"/>
  <c r="C23" i="1"/>
  <c r="E22" i="1"/>
  <c r="E18" i="1"/>
  <c r="E17" i="1"/>
  <c r="E16" i="1"/>
  <c r="E33" i="1" l="1"/>
  <c r="E23" i="1"/>
  <c r="E11" i="1"/>
  <c r="E12" i="1"/>
  <c r="E10" i="1"/>
  <c r="E9" i="1"/>
  <c r="E8" i="1"/>
  <c r="E7" i="1"/>
  <c r="D13" i="1"/>
  <c r="C13" i="1"/>
  <c r="E6" i="1"/>
  <c r="E13" i="1" l="1"/>
</calcChain>
</file>

<file path=xl/sharedStrings.xml><?xml version="1.0" encoding="utf-8"?>
<sst xmlns="http://schemas.openxmlformats.org/spreadsheetml/2006/main" count="59" uniqueCount="42">
  <si>
    <t>Matter Description</t>
  </si>
  <si>
    <t>Expenses</t>
  </si>
  <si>
    <t>Legal Fees</t>
  </si>
  <si>
    <t>Total</t>
  </si>
  <si>
    <t>1324-001</t>
  </si>
  <si>
    <t>Repa Road Trail</t>
  </si>
  <si>
    <t>1324-002</t>
  </si>
  <si>
    <t>Warner Creek</t>
  </si>
  <si>
    <t>1324-003</t>
  </si>
  <si>
    <t>General Matters</t>
  </si>
  <si>
    <t>1324-004</t>
  </si>
  <si>
    <t>1324-005</t>
  </si>
  <si>
    <t>Underhill Flats Sidewalk Project</t>
  </si>
  <si>
    <t>1324-007</t>
  </si>
  <si>
    <t>1324-009</t>
  </si>
  <si>
    <t>1324-006</t>
  </si>
  <si>
    <t>Planning &amp; Zoning</t>
  </si>
  <si>
    <t>For the Period 01/01/2017 to 12/31/2017</t>
  </si>
  <si>
    <t>For the Period 01/01/2018 to 12/31/2018</t>
  </si>
  <si>
    <t>For the Period 01/01/2019 to 12/31/2019</t>
  </si>
  <si>
    <t>Demarest v. Underhill re: Snow Plowing TH26</t>
  </si>
  <si>
    <t>TOTAL EXPENSES AND FEES, ALL MATTERS, ALL YEARS:</t>
  </si>
  <si>
    <t>Legal Fees and Expenses Billed to Town of Underhill</t>
  </si>
  <si>
    <t>Capital Improvements</t>
  </si>
  <si>
    <t>Duval CU Denial</t>
  </si>
  <si>
    <t>Gravel Pit/Solar Array</t>
  </si>
  <si>
    <t>Demarest/Crane Brook</t>
  </si>
  <si>
    <t>Duval CU Denial Appeal</t>
  </si>
  <si>
    <t>Flats/Sidewalk</t>
  </si>
  <si>
    <t>Matter #/Ref#</t>
  </si>
  <si>
    <t>Tomasi Meadow</t>
  </si>
  <si>
    <t>GMP Easement</t>
  </si>
  <si>
    <t>Total Legal Fees 2017</t>
  </si>
  <si>
    <t>Total Legal Fees 2018</t>
  </si>
  <si>
    <t>Total Legal Fees 2019</t>
  </si>
  <si>
    <t>Total Legal Fees 2020</t>
  </si>
  <si>
    <t>Town of Underhill</t>
  </si>
  <si>
    <t>Lease Land</t>
  </si>
  <si>
    <t>Lease  Land</t>
  </si>
  <si>
    <t>For the Period 01/01/2020 to 12/31/20</t>
  </si>
  <si>
    <t>Personnel Matters</t>
  </si>
  <si>
    <t>Coughlin PRA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</si>
</sst>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6" xfId="0" applyNumberFormat="1" applyBorder="1"/>
    <xf numFmtId="0" fontId="1" fillId="0" borderId="0" xfId="0" applyFont="1"/>
    <xf numFmtId="164" fontId="1" fillId="0" borderId="6" xfId="0" applyNumberFormat="1" applyFont="1" applyBorder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19" workbookViewId="0">
      <selection activeCell="E46" sqref="E46"/>
    </sheetView>
  </sheetViews>
  <sheetFormatPr defaultRowHeight="15" x14ac:dyDescent="0.25"/>
  <cols>
    <col min="1" max="1" width="17.85546875" customWidth="1"/>
    <col min="2" max="2" width="37.85546875" customWidth="1"/>
    <col min="3" max="6" width="17.85546875" customWidth="1"/>
  </cols>
  <sheetData>
    <row r="1" spans="1:5" x14ac:dyDescent="0.25">
      <c r="A1" s="19" t="s">
        <v>36</v>
      </c>
      <c r="B1" s="19"/>
      <c r="C1" s="19"/>
      <c r="D1" s="19"/>
      <c r="E1" s="19"/>
    </row>
    <row r="2" spans="1:5" x14ac:dyDescent="0.25">
      <c r="A2" s="19" t="s">
        <v>22</v>
      </c>
      <c r="B2" s="19"/>
      <c r="C2" s="19"/>
      <c r="D2" s="19"/>
      <c r="E2" s="19"/>
    </row>
    <row r="3" spans="1:5" x14ac:dyDescent="0.25">
      <c r="A3" s="8"/>
      <c r="B3" s="8"/>
      <c r="C3" s="8"/>
      <c r="D3" s="8"/>
      <c r="E3" s="8"/>
    </row>
    <row r="4" spans="1:5" x14ac:dyDescent="0.25">
      <c r="A4" s="17" t="s">
        <v>17</v>
      </c>
      <c r="B4" s="17"/>
      <c r="C4" s="17"/>
      <c r="D4" s="17"/>
      <c r="E4" s="17"/>
    </row>
    <row r="5" spans="1:5" x14ac:dyDescent="0.25">
      <c r="A5" s="5" t="s">
        <v>29</v>
      </c>
      <c r="B5" s="5" t="s">
        <v>0</v>
      </c>
      <c r="C5" s="6" t="s">
        <v>1</v>
      </c>
      <c r="D5" s="7" t="s">
        <v>2</v>
      </c>
      <c r="E5" s="6" t="s">
        <v>3</v>
      </c>
    </row>
    <row r="6" spans="1:5" x14ac:dyDescent="0.25">
      <c r="A6" t="s">
        <v>4</v>
      </c>
      <c r="B6" t="s">
        <v>5</v>
      </c>
      <c r="C6" s="1">
        <v>0</v>
      </c>
      <c r="D6" s="2">
        <v>7708.5</v>
      </c>
      <c r="E6" s="1">
        <f t="shared" ref="E6:E12" si="0">SUM(C6:D6)</f>
        <v>7708.5</v>
      </c>
    </row>
    <row r="7" spans="1:5" x14ac:dyDescent="0.25">
      <c r="A7" t="s">
        <v>6</v>
      </c>
      <c r="B7" t="s">
        <v>7</v>
      </c>
      <c r="C7" s="1">
        <v>20.45</v>
      </c>
      <c r="D7" s="2">
        <v>1162.5</v>
      </c>
      <c r="E7" s="1">
        <f t="shared" si="0"/>
        <v>1182.95</v>
      </c>
    </row>
    <row r="8" spans="1:5" x14ac:dyDescent="0.25">
      <c r="A8" t="s">
        <v>8</v>
      </c>
      <c r="B8" t="s">
        <v>9</v>
      </c>
      <c r="C8" s="1">
        <v>26.95</v>
      </c>
      <c r="D8" s="2">
        <v>4995</v>
      </c>
      <c r="E8" s="1">
        <f t="shared" si="0"/>
        <v>5021.95</v>
      </c>
    </row>
    <row r="9" spans="1:5" x14ac:dyDescent="0.25">
      <c r="A9" t="s">
        <v>10</v>
      </c>
      <c r="B9" t="s">
        <v>26</v>
      </c>
      <c r="C9" s="1">
        <v>0</v>
      </c>
      <c r="D9" s="2">
        <v>3240</v>
      </c>
      <c r="E9" s="1">
        <f t="shared" si="0"/>
        <v>3240</v>
      </c>
    </row>
    <row r="10" spans="1:5" x14ac:dyDescent="0.25">
      <c r="A10" t="s">
        <v>11</v>
      </c>
      <c r="B10" t="s">
        <v>12</v>
      </c>
      <c r="C10" s="1">
        <v>0</v>
      </c>
      <c r="D10" s="2">
        <v>712.5</v>
      </c>
      <c r="E10" s="1">
        <f t="shared" si="0"/>
        <v>712.5</v>
      </c>
    </row>
    <row r="11" spans="1:5" x14ac:dyDescent="0.25">
      <c r="A11" t="s">
        <v>15</v>
      </c>
      <c r="B11" t="s">
        <v>16</v>
      </c>
      <c r="C11" s="1">
        <v>0</v>
      </c>
      <c r="D11" s="2">
        <v>1682.5</v>
      </c>
      <c r="E11" s="1">
        <f t="shared" si="0"/>
        <v>1682.5</v>
      </c>
    </row>
    <row r="12" spans="1:5" x14ac:dyDescent="0.25">
      <c r="A12" t="s">
        <v>13</v>
      </c>
      <c r="B12" t="s">
        <v>38</v>
      </c>
      <c r="C12" s="3">
        <v>23.22</v>
      </c>
      <c r="D12" s="4">
        <v>1882.5</v>
      </c>
      <c r="E12" s="3">
        <f t="shared" si="0"/>
        <v>1905.72</v>
      </c>
    </row>
    <row r="13" spans="1:5" s="14" customFormat="1" x14ac:dyDescent="0.25">
      <c r="A13" s="14" t="s">
        <v>32</v>
      </c>
      <c r="C13" s="9">
        <f>SUM(C6:C12)</f>
        <v>70.62</v>
      </c>
      <c r="D13" s="10">
        <f>SUM(D6:D12)</f>
        <v>21383.5</v>
      </c>
      <c r="E13" s="9">
        <f>SUM(E6:E12)</f>
        <v>21454.120000000003</v>
      </c>
    </row>
    <row r="15" spans="1:5" x14ac:dyDescent="0.25">
      <c r="A15" s="17" t="s">
        <v>18</v>
      </c>
      <c r="B15" s="17"/>
      <c r="C15" s="17"/>
      <c r="D15" s="17"/>
      <c r="E15" s="17"/>
    </row>
    <row r="16" spans="1:5" x14ac:dyDescent="0.25">
      <c r="A16" t="s">
        <v>8</v>
      </c>
      <c r="B16" t="s">
        <v>9</v>
      </c>
      <c r="C16" s="1">
        <v>118.96</v>
      </c>
      <c r="D16" s="2">
        <f>878.25+1938</f>
        <v>2816.25</v>
      </c>
      <c r="E16" s="1">
        <f t="shared" ref="E16:E22" si="1">SUM(C16:D16)</f>
        <v>2935.21</v>
      </c>
    </row>
    <row r="17" spans="1:5" x14ac:dyDescent="0.25">
      <c r="A17" t="s">
        <v>10</v>
      </c>
      <c r="B17" t="s">
        <v>26</v>
      </c>
      <c r="C17" s="1">
        <v>1765.78</v>
      </c>
      <c r="D17" s="2">
        <v>14400</v>
      </c>
      <c r="E17" s="1">
        <f t="shared" si="1"/>
        <v>16165.78</v>
      </c>
    </row>
    <row r="18" spans="1:5" x14ac:dyDescent="0.25">
      <c r="A18" t="s">
        <v>15</v>
      </c>
      <c r="B18" t="s">
        <v>16</v>
      </c>
      <c r="C18" s="1">
        <v>20.36</v>
      </c>
      <c r="D18" s="2">
        <v>2514.64</v>
      </c>
      <c r="E18" s="1">
        <f t="shared" si="1"/>
        <v>2535</v>
      </c>
    </row>
    <row r="19" spans="1:5" x14ac:dyDescent="0.25">
      <c r="B19" t="s">
        <v>23</v>
      </c>
      <c r="C19" s="1">
        <v>0</v>
      </c>
      <c r="D19" s="2">
        <v>630</v>
      </c>
      <c r="E19" s="1">
        <f t="shared" si="1"/>
        <v>630</v>
      </c>
    </row>
    <row r="20" spans="1:5" x14ac:dyDescent="0.25">
      <c r="B20" t="s">
        <v>25</v>
      </c>
      <c r="C20" s="1">
        <v>0</v>
      </c>
      <c r="D20" s="2">
        <v>2349</v>
      </c>
      <c r="E20" s="1">
        <f t="shared" si="1"/>
        <v>2349</v>
      </c>
    </row>
    <row r="21" spans="1:5" x14ac:dyDescent="0.25">
      <c r="B21" t="s">
        <v>24</v>
      </c>
      <c r="C21" s="1">
        <v>346.63</v>
      </c>
      <c r="D21" s="2">
        <v>2736</v>
      </c>
      <c r="E21" s="1">
        <f t="shared" si="1"/>
        <v>3082.63</v>
      </c>
    </row>
    <row r="22" spans="1:5" x14ac:dyDescent="0.25">
      <c r="A22" t="s">
        <v>13</v>
      </c>
      <c r="B22" t="s">
        <v>37</v>
      </c>
      <c r="C22" s="3">
        <v>0</v>
      </c>
      <c r="D22" s="4">
        <v>180</v>
      </c>
      <c r="E22" s="3">
        <f t="shared" si="1"/>
        <v>180</v>
      </c>
    </row>
    <row r="23" spans="1:5" s="14" customFormat="1" x14ac:dyDescent="0.25">
      <c r="A23" s="14" t="s">
        <v>33</v>
      </c>
      <c r="C23" s="9">
        <f>SUM(C16:C22)</f>
        <v>2251.73</v>
      </c>
      <c r="D23" s="9">
        <f>SUM(D16:D22)</f>
        <v>25625.89</v>
      </c>
      <c r="E23" s="9">
        <f>SUM(E16:E22)</f>
        <v>27877.620000000003</v>
      </c>
    </row>
    <row r="24" spans="1:5" x14ac:dyDescent="0.25">
      <c r="D24" s="1"/>
    </row>
    <row r="25" spans="1:5" x14ac:dyDescent="0.25">
      <c r="A25" s="17" t="s">
        <v>19</v>
      </c>
      <c r="B25" s="17"/>
      <c r="C25" s="17"/>
      <c r="D25" s="17"/>
      <c r="E25" s="17"/>
    </row>
    <row r="26" spans="1:5" x14ac:dyDescent="0.25">
      <c r="A26" t="s">
        <v>8</v>
      </c>
      <c r="B26" t="s">
        <v>9</v>
      </c>
      <c r="C26" s="1">
        <v>724.97</v>
      </c>
      <c r="D26" s="2">
        <f>24.37+2325</f>
        <v>2349.37</v>
      </c>
      <c r="E26" s="1">
        <f t="shared" ref="E26:E29" si="2">SUM(C26:D26)</f>
        <v>3074.34</v>
      </c>
    </row>
    <row r="27" spans="1:5" x14ac:dyDescent="0.25">
      <c r="B27" t="s">
        <v>24</v>
      </c>
      <c r="C27" s="1">
        <v>502.45</v>
      </c>
      <c r="D27" s="2">
        <v>12438</v>
      </c>
      <c r="E27" s="1">
        <f t="shared" si="2"/>
        <v>12940.45</v>
      </c>
    </row>
    <row r="28" spans="1:5" x14ac:dyDescent="0.25">
      <c r="B28" t="s">
        <v>27</v>
      </c>
      <c r="C28" s="1">
        <v>0</v>
      </c>
      <c r="D28" s="2">
        <v>4986</v>
      </c>
      <c r="E28" s="1">
        <f t="shared" si="2"/>
        <v>4986</v>
      </c>
    </row>
    <row r="29" spans="1:5" x14ac:dyDescent="0.25">
      <c r="A29" t="s">
        <v>10</v>
      </c>
      <c r="B29" t="s">
        <v>26</v>
      </c>
      <c r="C29" s="1">
        <v>137.27000000000001</v>
      </c>
      <c r="D29" s="2">
        <f>4700.62+1458</f>
        <v>6158.62</v>
      </c>
      <c r="E29" s="1">
        <f t="shared" si="2"/>
        <v>6295.89</v>
      </c>
    </row>
    <row r="30" spans="1:5" x14ac:dyDescent="0.25">
      <c r="A30" t="s">
        <v>14</v>
      </c>
      <c r="B30" t="s">
        <v>20</v>
      </c>
      <c r="C30" s="11">
        <v>0</v>
      </c>
      <c r="D30" s="11">
        <v>146.25</v>
      </c>
      <c r="E30" s="11">
        <f>SUM(C30:D30)</f>
        <v>146.25</v>
      </c>
    </row>
    <row r="31" spans="1:5" x14ac:dyDescent="0.25">
      <c r="B31" t="s">
        <v>25</v>
      </c>
      <c r="C31" s="12">
        <v>0</v>
      </c>
      <c r="D31" s="12">
        <v>1623</v>
      </c>
      <c r="E31" s="11">
        <f>SUM(C31:D31)</f>
        <v>1623</v>
      </c>
    </row>
    <row r="32" spans="1:5" x14ac:dyDescent="0.25">
      <c r="B32" t="s">
        <v>28</v>
      </c>
      <c r="C32" s="12">
        <v>23.2</v>
      </c>
      <c r="D32" s="12">
        <v>1719</v>
      </c>
      <c r="E32" s="11">
        <f>SUM(C32:D32)</f>
        <v>1742.2</v>
      </c>
    </row>
    <row r="33" spans="1:5" s="14" customFormat="1" x14ac:dyDescent="0.25">
      <c r="A33" s="14" t="s">
        <v>34</v>
      </c>
      <c r="C33" s="15">
        <f>SUM(C26:C32)</f>
        <v>1387.89</v>
      </c>
      <c r="D33" s="15">
        <f>SUM(D26:D32)</f>
        <v>29420.239999999998</v>
      </c>
      <c r="E33" s="15">
        <f>SUM(E26:E32)</f>
        <v>30808.13</v>
      </c>
    </row>
    <row r="34" spans="1:5" x14ac:dyDescent="0.25">
      <c r="C34" s="1"/>
      <c r="D34" s="1"/>
      <c r="E34" s="1"/>
    </row>
    <row r="35" spans="1:5" x14ac:dyDescent="0.25">
      <c r="A35" s="17" t="s">
        <v>39</v>
      </c>
      <c r="B35" s="17"/>
      <c r="C35" s="18"/>
      <c r="D35" s="18"/>
      <c r="E35" s="18"/>
    </row>
    <row r="36" spans="1:5" x14ac:dyDescent="0.25">
      <c r="A36" t="s">
        <v>10</v>
      </c>
      <c r="B36" t="s">
        <v>26</v>
      </c>
      <c r="C36" s="13">
        <v>108.75</v>
      </c>
      <c r="D36" s="13">
        <f>463.12+21540</f>
        <v>22003.119999999999</v>
      </c>
      <c r="E36" s="13">
        <f t="shared" ref="E36:E42" si="3">SUM(C36:D36)</f>
        <v>22111.87</v>
      </c>
    </row>
    <row r="37" spans="1:5" x14ac:dyDescent="0.25">
      <c r="B37" t="s">
        <v>27</v>
      </c>
      <c r="C37" s="11">
        <v>0</v>
      </c>
      <c r="D37" s="11">
        <v>13001</v>
      </c>
      <c r="E37" s="11">
        <f t="shared" si="3"/>
        <v>13001</v>
      </c>
    </row>
    <row r="38" spans="1:5" x14ac:dyDescent="0.25">
      <c r="B38" t="s">
        <v>9</v>
      </c>
      <c r="C38" s="11">
        <v>136.6</v>
      </c>
      <c r="D38" s="11">
        <f>1491+655+12896+2460.5</f>
        <v>17502.5</v>
      </c>
      <c r="E38" s="11">
        <f t="shared" si="3"/>
        <v>17639.099999999999</v>
      </c>
    </row>
    <row r="39" spans="1:5" x14ac:dyDescent="0.25">
      <c r="B39" t="s">
        <v>30</v>
      </c>
      <c r="C39" s="11">
        <v>23</v>
      </c>
      <c r="D39" s="11">
        <v>8151</v>
      </c>
      <c r="E39" s="11">
        <f t="shared" si="3"/>
        <v>8174</v>
      </c>
    </row>
    <row r="40" spans="1:5" x14ac:dyDescent="0.25">
      <c r="B40" t="s">
        <v>31</v>
      </c>
      <c r="C40" s="11">
        <v>0</v>
      </c>
      <c r="D40" s="11">
        <v>3142</v>
      </c>
      <c r="E40" s="11">
        <f t="shared" si="3"/>
        <v>3142</v>
      </c>
    </row>
    <row r="41" spans="1:5" x14ac:dyDescent="0.25">
      <c r="B41" t="s">
        <v>41</v>
      </c>
      <c r="C41" s="11">
        <v>0</v>
      </c>
      <c r="D41" s="11">
        <v>741</v>
      </c>
      <c r="E41" s="11">
        <f t="shared" si="3"/>
        <v>741</v>
      </c>
    </row>
    <row r="42" spans="1:5" x14ac:dyDescent="0.25">
      <c r="B42" t="s">
        <v>40</v>
      </c>
      <c r="C42" s="11">
        <v>0</v>
      </c>
      <c r="D42" s="11">
        <v>722</v>
      </c>
      <c r="E42" s="11">
        <f t="shared" si="3"/>
        <v>722</v>
      </c>
    </row>
    <row r="43" spans="1:5" s="14" customFormat="1" x14ac:dyDescent="0.25">
      <c r="A43" s="14" t="s">
        <v>35</v>
      </c>
      <c r="C43" s="15">
        <f>SUM(C36:C42)</f>
        <v>268.35000000000002</v>
      </c>
      <c r="D43" s="15">
        <f>SUM(D36:D42)</f>
        <v>65262.619999999995</v>
      </c>
      <c r="E43" s="15">
        <f>SUM(E36:E42)</f>
        <v>65530.969999999994</v>
      </c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A46" s="16" t="s">
        <v>21</v>
      </c>
      <c r="B46" s="16"/>
      <c r="C46" s="9">
        <f>SUM(C43+C33+C23+C13)</f>
        <v>3978.59</v>
      </c>
      <c r="D46" s="9">
        <f>SUM(D43+D33+D23+D13)</f>
        <v>141692.25</v>
      </c>
      <c r="E46" s="9">
        <f>SUM(E43+E33+E23+E13)</f>
        <v>145670.84</v>
      </c>
    </row>
  </sheetData>
  <mergeCells count="7">
    <mergeCell ref="A46:B46"/>
    <mergeCell ref="A35:E35"/>
    <mergeCell ref="A1:E1"/>
    <mergeCell ref="A2:E2"/>
    <mergeCell ref="A4:E4"/>
    <mergeCell ref="A15:E15"/>
    <mergeCell ref="A25:E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Deborah Sabourin</dc:creator>
  <cp:lastModifiedBy>Jennifer Silpe-Katz</cp:lastModifiedBy>
  <cp:lastPrinted>2020-12-09T19:31:36Z</cp:lastPrinted>
  <dcterms:created xsi:type="dcterms:W3CDTF">2020-12-09T16:06:14Z</dcterms:created>
  <dcterms:modified xsi:type="dcterms:W3CDTF">2021-02-25T19:11:54Z</dcterms:modified>
</cp:coreProperties>
</file>